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7511BE4C-D5BB-4335-8E20-96259CD0C958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3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9" i="7" l="1"/>
  <c r="D13" i="7" l="1"/>
  <c r="D12" i="7"/>
  <c r="D11" i="7"/>
  <c r="D10" i="7"/>
  <c r="C14" i="7"/>
  <c r="D14" i="7" l="1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<sst xmlns="http://schemas.openxmlformats.org/spreadsheetml/2006/main" count="169" uniqueCount="91">
  <si>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</si>
  <si>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</si>
  <si>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</si>
  <si>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</si>
  <si>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</si>
  <si>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</si>
  <si>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</si>
  <si>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</si>
  <si>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</si>
  <si>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</si>
  <si>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</si>
  <si>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</si>
  <si>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</si>
  <si>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</si>
  <si>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</si>
  <si>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</si>
  <si>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</si>
  <si>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</si>
  <si>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</si>
  <si>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</si>
  <si>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</si>
  <si>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</si>
  <si>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</si>
  <si>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</si>
  <si>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</si>
  <si>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</si>
  <si>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</si>
  <si>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</si>
  <si>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</si>
  <si>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</si>
  <si>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</si>
  <si>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</si>
  <si>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</si>
  <si>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</si>
  <si>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</si>
  <si>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</si>
  <si>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</si>
  <si>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</si>
  <si>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</si>
  <si>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</si>
  <si>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</si>
  <si>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</si>
  <si>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</si>
  <si>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</si>
  <si>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</si>
  <si>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</si>
  <si>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</si>
  <si>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</si>
  <si>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</si>
  <si>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</si>
  <si>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</si>
  <si>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</si>
  <si>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</si>
  <si>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</si>
  <si>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</si>
  <si>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</si>
  <si>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</si>
  <si>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</si>
  <si>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</si>
  <si>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</si>
  <si>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</si>
  <si>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</si>
  <si>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</si>
  <si>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</si>
  <si>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</si>
  <si>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</si>
  <si>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</si>
  <si>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</si>
  <si>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</si>
  <si>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</si>
  <si>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</si>
  <si>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</si>
  <si>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</si>
  <si>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</si>
  <si>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</si>
  <si>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</si>
  <si>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</si>
  <si>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</si>
  <si>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</si>
  <si>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</si>
  <si>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</si>
  <si>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</si>
  <si>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</si>
  <si>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HIV Navigation Services (HNS)</t>
  </si>
  <si>
    <t>Which STI testing would you provide? Check all that apply.</t>
  </si>
  <si>
    <t>Region 3</t>
  </si>
  <si>
    <t>SFY 27 Region 3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</si>
  <si>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$17,598.44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</si>
  <si>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$20,704.05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</si>
  <si>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Hispanic/Latine Hetero Women</t>
  </si>
  <si>
    <t>Harm Reduction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</si>
</sst>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9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0" fillId="2" borderId="0" xfId="0" applyFill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50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0" xfId="0" applyFill="1" applyBorder="1" applyAlignment="1">
      <alignment vertical="center" wrapText="1"/>
    </xf>
    <xf numFmtId="0" fontId="0" fillId="0" borderId="49" xfId="0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34" zoomScaleNormal="100" workbookViewId="0">
      <selection activeCell="Q52" sqref="Q52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78" t="s">
        <v>43</v>
      </c>
      <c r="D3" s="178"/>
      <c r="E3" s="178"/>
    </row>
    <row r="4" spans="1:8" ht="18.75" customHeight="1" thickBot="1" x14ac:dyDescent="0.3"/>
    <row r="5" spans="1:8" ht="59.45" customHeight="1" thickBot="1" x14ac:dyDescent="0.3">
      <c r="A5" s="63" t="s">
        <v>85</v>
      </c>
      <c r="B5" s="1"/>
      <c r="C5" s="101" t="s">
        <v>44</v>
      </c>
      <c r="D5" s="102" t="s">
        <v>45</v>
      </c>
      <c r="E5" s="142"/>
    </row>
    <row r="6" spans="1:8" x14ac:dyDescent="0.25">
      <c r="B6" s="88" t="s">
        <v>86</v>
      </c>
      <c r="C6" s="89" t="s">
        <v>16</v>
      </c>
      <c r="D6" s="90" t="s">
        <v>0</v>
      </c>
      <c r="E6" s="143"/>
    </row>
    <row r="7" spans="1:8" x14ac:dyDescent="0.25">
      <c r="B7" s="91" t="s">
        <v>1</v>
      </c>
      <c r="C7" s="92">
        <v>17598.439999999999</v>
      </c>
      <c r="D7" s="93">
        <v>0</v>
      </c>
      <c r="E7" s="144"/>
      <c r="F7" s="173"/>
      <c r="G7" s="173"/>
      <c r="H7"/>
    </row>
    <row r="8" spans="1:8" x14ac:dyDescent="0.25">
      <c r="B8" s="91" t="s">
        <v>2</v>
      </c>
      <c r="C8" s="92">
        <v>20704.05</v>
      </c>
      <c r="D8" s="93">
        <v>0</v>
      </c>
      <c r="E8" s="144"/>
    </row>
    <row r="9" spans="1:8" x14ac:dyDescent="0.25">
      <c r="B9" s="91" t="s">
        <v>3</v>
      </c>
      <c r="C9" s="92">
        <v>47619.31</v>
      </c>
      <c r="D9" s="156">
        <f>SUM(E23:E32)</f>
        <v>316</v>
      </c>
      <c r="E9" s="155"/>
    </row>
    <row r="10" spans="1:8" x14ac:dyDescent="0.25">
      <c r="B10" s="91" t="s">
        <v>4</v>
      </c>
      <c r="C10" s="92">
        <v>15528.04</v>
      </c>
      <c r="D10" s="156">
        <f>SUM(E34:E43)</f>
        <v>103</v>
      </c>
      <c r="E10" s="155"/>
    </row>
    <row r="11" spans="1:8" x14ac:dyDescent="0.25">
      <c r="B11" s="91" t="s">
        <v>22</v>
      </c>
      <c r="C11" s="92">
        <v>23809.65</v>
      </c>
      <c r="D11" s="156">
        <f>SUM(E45:E54)</f>
        <v>160</v>
      </c>
      <c r="E11" s="155"/>
    </row>
    <row r="12" spans="1:8" x14ac:dyDescent="0.25">
      <c r="B12" s="91" t="s">
        <v>5</v>
      </c>
      <c r="C12" s="92">
        <v>37267.29</v>
      </c>
      <c r="D12" s="94">
        <f>E21</f>
        <v>249</v>
      </c>
      <c r="E12" s="155"/>
    </row>
    <row r="13" spans="1:8" x14ac:dyDescent="0.25">
      <c r="B13" s="91" t="s">
        <v>6</v>
      </c>
      <c r="C13" s="95">
        <v>11387.22</v>
      </c>
      <c r="D13" s="157">
        <f>E56</f>
        <v>76</v>
      </c>
      <c r="E13" s="155"/>
    </row>
    <row r="14" spans="1:8" x14ac:dyDescent="0.25">
      <c r="B14" s="96" t="s">
        <v>20</v>
      </c>
      <c r="C14" s="97">
        <f>SUM(C7:C13)</f>
        <v>173914</v>
      </c>
      <c r="D14" s="98">
        <f>SUM(D9:D13)</f>
        <v>904</v>
      </c>
      <c r="E14" s="144"/>
    </row>
    <row r="15" spans="1:8" x14ac:dyDescent="0.25">
      <c r="C15" s="159"/>
      <c r="D15" s="159"/>
    </row>
    <row r="16" spans="1:8" ht="15.75" thickBot="1" x14ac:dyDescent="0.3">
      <c r="C16" s="62"/>
      <c r="D16" s="62"/>
    </row>
    <row r="17" spans="1:14" ht="16.899999999999999" customHeight="1" x14ac:dyDescent="0.25">
      <c r="B17" s="160" t="s">
        <v>21</v>
      </c>
      <c r="C17" s="161"/>
      <c r="D17" s="162"/>
      <c r="E17" s="166"/>
      <c r="F17" s="168"/>
      <c r="G17" s="189" t="s">
        <v>33</v>
      </c>
      <c r="H17" s="110"/>
    </row>
    <row r="18" spans="1:14" ht="50.45" customHeight="1" thickBot="1" x14ac:dyDescent="0.3">
      <c r="B18" s="163"/>
      <c r="C18" s="164"/>
      <c r="D18" s="165"/>
      <c r="E18" s="167"/>
      <c r="F18" s="169"/>
      <c r="G18" s="190"/>
      <c r="H18" s="110"/>
    </row>
    <row r="19" spans="1:14" ht="15" customHeight="1" x14ac:dyDescent="0.25">
      <c r="B19" s="126"/>
      <c r="C19" s="127"/>
      <c r="D19" s="128"/>
      <c r="E19" s="99"/>
      <c r="F19" s="170" t="s">
        <v>69</v>
      </c>
      <c r="G19" s="191" t="s">
        <v>68</v>
      </c>
      <c r="H19" s="85"/>
    </row>
    <row r="20" spans="1:14" ht="15.75" thickBot="1" x14ac:dyDescent="0.3">
      <c r="A20" s="64" t="s">
        <v>85</v>
      </c>
      <c r="B20" s="129" t="s">
        <v>64</v>
      </c>
      <c r="C20" s="130" t="s">
        <v>65</v>
      </c>
      <c r="D20" s="131" t="s">
        <v>66</v>
      </c>
      <c r="E20" s="100" t="s">
        <v>67</v>
      </c>
      <c r="F20" s="171"/>
      <c r="G20" s="192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249</v>
      </c>
      <c r="F21" s="83"/>
      <c r="G21" s="84">
        <f>F21*149.67</f>
        <v>0</v>
      </c>
      <c r="H21" s="111"/>
      <c r="I21" s="103"/>
      <c r="J21" s="103"/>
      <c r="K21" s="103"/>
      <c r="L21" s="103"/>
    </row>
    <row r="22" spans="1:14" s="74" customFormat="1" ht="37.5" customHeight="1" thickTop="1" x14ac:dyDescent="0.25">
      <c r="A22" s="65"/>
      <c r="B22" s="65"/>
      <c r="C22" s="65"/>
      <c r="D22" s="65"/>
      <c r="E22" s="140" t="s">
        <v>70</v>
      </c>
      <c r="F22" s="135">
        <f>F21</f>
        <v>0</v>
      </c>
      <c r="G22" s="136">
        <f>SUM(G21)</f>
        <v>0</v>
      </c>
      <c r="H22" s="112"/>
      <c r="I22" s="179" t="s">
        <v>80</v>
      </c>
      <c r="J22" s="180"/>
      <c r="K22" s="180"/>
      <c r="L22" s="180"/>
      <c r="M22" s="181"/>
      <c r="N22" s="182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41</v>
      </c>
      <c r="F23" s="61"/>
      <c r="G23" s="59">
        <f>F23*150.69</f>
        <v>0</v>
      </c>
      <c r="H23" s="111"/>
      <c r="I23" s="145" t="b">
        <v>0</v>
      </c>
      <c r="J23" s="149" t="s">
        <v>39</v>
      </c>
      <c r="K23" s="117"/>
      <c r="L23" s="117"/>
      <c r="M23" s="117"/>
      <c r="N23" s="118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29</v>
      </c>
      <c r="F24" s="61"/>
      <c r="G24" s="59">
        <f t="shared" ref="G24:G32" si="0">F24*150.69</f>
        <v>0</v>
      </c>
      <c r="H24" s="111"/>
      <c r="I24" s="145" t="b">
        <v>0</v>
      </c>
      <c r="J24" s="149" t="s">
        <v>63</v>
      </c>
      <c r="K24" s="117"/>
      <c r="L24" s="117"/>
      <c r="M24" s="117"/>
      <c r="N24" s="118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33</v>
      </c>
      <c r="F25" s="61"/>
      <c r="G25" s="59">
        <f t="shared" si="0"/>
        <v>0</v>
      </c>
      <c r="H25" s="111"/>
      <c r="I25" s="145" t="b">
        <v>0</v>
      </c>
      <c r="J25" s="149" t="s">
        <v>78</v>
      </c>
      <c r="K25" s="117"/>
      <c r="L25" s="117"/>
      <c r="M25" s="117"/>
      <c r="N25" s="118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27</v>
      </c>
      <c r="F26" s="61"/>
      <c r="G26" s="59">
        <f t="shared" si="0"/>
        <v>0</v>
      </c>
      <c r="H26" s="111"/>
      <c r="I26" s="145" t="b">
        <v>0</v>
      </c>
      <c r="J26" s="149" t="s">
        <v>62</v>
      </c>
      <c r="K26" s="117"/>
      <c r="L26" s="117"/>
      <c r="M26" s="117"/>
      <c r="N26" s="118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47</v>
      </c>
      <c r="F27" s="61"/>
      <c r="G27" s="59">
        <f t="shared" si="0"/>
        <v>0</v>
      </c>
      <c r="H27" s="111"/>
      <c r="I27" s="145" t="b">
        <v>0</v>
      </c>
      <c r="J27" s="149" t="s">
        <v>40</v>
      </c>
      <c r="K27" s="117"/>
      <c r="L27" s="117"/>
      <c r="M27" s="117"/>
      <c r="N27" s="118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34</v>
      </c>
      <c r="F28" s="61"/>
      <c r="G28" s="59">
        <f t="shared" si="0"/>
        <v>0</v>
      </c>
      <c r="H28" s="111"/>
      <c r="I28" s="121"/>
      <c r="J28" s="117"/>
      <c r="K28" s="117"/>
      <c r="L28" s="117"/>
      <c r="M28" s="117"/>
      <c r="N28" s="118"/>
    </row>
    <row r="29" spans="1:14" ht="26.25" x14ac:dyDescent="0.25">
      <c r="A29" s="4"/>
      <c r="B29" s="4" t="s">
        <v>11</v>
      </c>
      <c r="C29" s="4" t="s">
        <v>12</v>
      </c>
      <c r="D29" s="60" t="s">
        <v>89</v>
      </c>
      <c r="E29" s="10">
        <v>25</v>
      </c>
      <c r="F29" s="61"/>
      <c r="G29" s="59">
        <f t="shared" si="0"/>
        <v>0</v>
      </c>
      <c r="H29" s="111"/>
      <c r="I29" s="121"/>
      <c r="J29" s="117"/>
      <c r="K29" s="117"/>
      <c r="L29" s="117"/>
      <c r="M29" s="117"/>
      <c r="N29" s="118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25</v>
      </c>
      <c r="F30" s="61"/>
      <c r="G30" s="59">
        <f t="shared" si="0"/>
        <v>0</v>
      </c>
      <c r="H30" s="111"/>
      <c r="I30" s="121"/>
      <c r="J30" s="117"/>
      <c r="K30" s="117"/>
      <c r="L30" s="117"/>
      <c r="M30" s="117"/>
      <c r="N30" s="118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36</v>
      </c>
      <c r="F31" s="61"/>
      <c r="G31" s="59">
        <f t="shared" si="0"/>
        <v>0</v>
      </c>
      <c r="H31" s="111"/>
      <c r="I31" s="122"/>
      <c r="J31" s="119"/>
      <c r="K31" s="119"/>
      <c r="L31" s="119"/>
      <c r="M31" s="119"/>
      <c r="N31" s="120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19</v>
      </c>
      <c r="F32" s="61"/>
      <c r="G32" s="59">
        <f t="shared" si="0"/>
        <v>0</v>
      </c>
      <c r="H32" s="111"/>
      <c r="I32" s="121"/>
      <c r="J32" s="117"/>
      <c r="K32" s="117"/>
      <c r="L32" s="117"/>
      <c r="M32" s="117"/>
      <c r="N32" s="118"/>
    </row>
    <row r="33" spans="1:14" ht="38.25" customHeight="1" x14ac:dyDescent="0.25">
      <c r="A33" s="66"/>
      <c r="B33" s="67"/>
      <c r="C33" s="67"/>
      <c r="D33" s="67"/>
      <c r="E33" s="134" t="s">
        <v>71</v>
      </c>
      <c r="F33" s="135">
        <f t="shared" ref="F33:G33" si="1">SUM(F23:F32)</f>
        <v>0</v>
      </c>
      <c r="G33" s="136">
        <f t="shared" si="1"/>
        <v>0</v>
      </c>
      <c r="H33" s="112"/>
      <c r="I33" s="183" t="s">
        <v>84</v>
      </c>
      <c r="J33" s="184"/>
      <c r="K33" s="184"/>
      <c r="L33" s="184"/>
      <c r="M33" s="185"/>
      <c r="N33" s="186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13</v>
      </c>
      <c r="F34" s="61"/>
      <c r="G34" s="59">
        <f>F34*150.76</f>
        <v>0</v>
      </c>
      <c r="H34" s="111"/>
      <c r="I34" s="145" t="b">
        <v>0</v>
      </c>
      <c r="J34" s="149" t="s">
        <v>36</v>
      </c>
      <c r="K34" s="117"/>
      <c r="L34" s="117"/>
      <c r="M34" s="117"/>
      <c r="N34" s="118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10</v>
      </c>
      <c r="F35" s="61"/>
      <c r="G35" s="59">
        <f t="shared" ref="G35:G43" si="2">F35*150.76</f>
        <v>0</v>
      </c>
      <c r="H35" s="111"/>
      <c r="I35" s="145" t="b">
        <v>0</v>
      </c>
      <c r="J35" s="149" t="s">
        <v>37</v>
      </c>
      <c r="K35" s="117"/>
      <c r="L35" s="117"/>
      <c r="M35" s="117"/>
      <c r="N35" s="118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11</v>
      </c>
      <c r="F36" s="61"/>
      <c r="G36" s="59">
        <f t="shared" si="2"/>
        <v>0</v>
      </c>
      <c r="H36" s="111"/>
      <c r="I36" s="145" t="b">
        <v>0</v>
      </c>
      <c r="J36" s="149" t="s">
        <v>38</v>
      </c>
      <c r="K36" s="117"/>
      <c r="L36" s="117"/>
      <c r="M36" s="117"/>
      <c r="N36" s="118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9</v>
      </c>
      <c r="F37" s="61"/>
      <c r="G37" s="59">
        <f t="shared" si="2"/>
        <v>0</v>
      </c>
      <c r="H37" s="111"/>
      <c r="I37" s="145" t="b">
        <v>0</v>
      </c>
      <c r="J37" s="149" t="s">
        <v>41</v>
      </c>
      <c r="K37" s="117"/>
      <c r="L37" s="117"/>
      <c r="M37" s="117"/>
      <c r="N37" s="118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15</v>
      </c>
      <c r="F38" s="61"/>
      <c r="G38" s="59">
        <f t="shared" si="2"/>
        <v>0</v>
      </c>
      <c r="H38" s="111"/>
      <c r="I38" s="123"/>
      <c r="J38" s="117"/>
      <c r="K38" s="117"/>
      <c r="L38" s="117"/>
      <c r="M38" s="117"/>
      <c r="N38" s="118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11</v>
      </c>
      <c r="F39" s="61"/>
      <c r="G39" s="59">
        <f t="shared" si="2"/>
        <v>0</v>
      </c>
      <c r="H39" s="111"/>
      <c r="I39" s="121"/>
      <c r="J39" s="117"/>
      <c r="K39" s="117"/>
      <c r="L39" s="117"/>
      <c r="M39" s="117"/>
      <c r="N39" s="118"/>
    </row>
    <row r="40" spans="1:14" ht="26.25" x14ac:dyDescent="0.25">
      <c r="A40" s="3"/>
      <c r="B40" s="4" t="s">
        <v>13</v>
      </c>
      <c r="C40" s="4" t="s">
        <v>24</v>
      </c>
      <c r="D40" s="60" t="s">
        <v>89</v>
      </c>
      <c r="E40" s="10">
        <v>8</v>
      </c>
      <c r="F40" s="61"/>
      <c r="G40" s="59">
        <f t="shared" si="2"/>
        <v>0</v>
      </c>
      <c r="H40" s="111"/>
      <c r="I40" s="121"/>
      <c r="J40" s="117"/>
      <c r="K40" s="117"/>
      <c r="L40" s="117"/>
      <c r="M40" s="117"/>
      <c r="N40" s="118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8</v>
      </c>
      <c r="F41" s="61"/>
      <c r="G41" s="59">
        <f t="shared" si="2"/>
        <v>0</v>
      </c>
      <c r="H41" s="111"/>
      <c r="I41" s="121"/>
      <c r="J41" s="117"/>
      <c r="K41" s="117"/>
      <c r="L41" s="117"/>
      <c r="M41" s="117"/>
      <c r="N41" s="118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12</v>
      </c>
      <c r="F42" s="61"/>
      <c r="G42" s="59">
        <f t="shared" si="2"/>
        <v>0</v>
      </c>
      <c r="H42" s="111"/>
      <c r="I42" s="121"/>
      <c r="J42" s="117"/>
      <c r="K42" s="117"/>
      <c r="L42" s="117"/>
      <c r="M42" s="117"/>
      <c r="N42" s="118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6</v>
      </c>
      <c r="F43" s="61"/>
      <c r="G43" s="59">
        <f t="shared" si="2"/>
        <v>0</v>
      </c>
      <c r="H43" s="111"/>
      <c r="I43" s="121"/>
      <c r="J43" s="117"/>
      <c r="K43" s="117"/>
      <c r="L43" s="117"/>
      <c r="M43" s="117"/>
      <c r="N43" s="118"/>
    </row>
    <row r="44" spans="1:14" s="74" customFormat="1" ht="36.75" customHeight="1" x14ac:dyDescent="0.25">
      <c r="A44" s="68"/>
      <c r="B44" s="65"/>
      <c r="C44" s="65"/>
      <c r="D44" s="65"/>
      <c r="E44" s="134" t="s">
        <v>72</v>
      </c>
      <c r="F44" s="135">
        <f t="shared" ref="F44:G44" si="3">SUM(F34:F43)</f>
        <v>0</v>
      </c>
      <c r="G44" s="136">
        <f t="shared" si="3"/>
        <v>0</v>
      </c>
      <c r="H44" s="112"/>
      <c r="I44" s="183" t="s">
        <v>81</v>
      </c>
      <c r="J44" s="184"/>
      <c r="K44" s="184"/>
      <c r="L44" s="184"/>
      <c r="M44" s="184"/>
      <c r="N44" s="188"/>
    </row>
    <row r="45" spans="1:14" x14ac:dyDescent="0.25">
      <c r="A45" s="3"/>
      <c r="B45" s="4" t="s">
        <v>23</v>
      </c>
      <c r="C45" s="4" t="s">
        <v>24</v>
      </c>
      <c r="D45" s="4" t="s">
        <v>26</v>
      </c>
      <c r="E45" s="10">
        <v>20</v>
      </c>
      <c r="F45" s="61"/>
      <c r="G45" s="59">
        <f>F45*148.81</f>
        <v>0</v>
      </c>
      <c r="H45" s="111"/>
      <c r="I45" s="145" t="b">
        <v>0</v>
      </c>
      <c r="J45" s="149" t="s">
        <v>35</v>
      </c>
      <c r="K45" s="149"/>
      <c r="L45" s="216" t="b">
        <v>0</v>
      </c>
      <c r="M45" s="217" t="s">
        <v>79</v>
      </c>
      <c r="N45" s="218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15</v>
      </c>
      <c r="F46" s="61"/>
      <c r="G46" s="59">
        <f t="shared" ref="G46:G54" si="4">F46*148.81</f>
        <v>0</v>
      </c>
      <c r="H46" s="111"/>
      <c r="I46" s="145" t="b">
        <v>0</v>
      </c>
      <c r="J46" s="149" t="s">
        <v>46</v>
      </c>
      <c r="K46" s="149"/>
      <c r="L46" s="147" t="b">
        <v>0</v>
      </c>
      <c r="M46" s="149" t="s">
        <v>54</v>
      </c>
      <c r="N46" s="152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17</v>
      </c>
      <c r="F47" s="61"/>
      <c r="G47" s="59">
        <f t="shared" si="4"/>
        <v>0</v>
      </c>
      <c r="H47" s="111"/>
      <c r="I47" s="145" t="b">
        <v>0</v>
      </c>
      <c r="J47" s="149" t="s">
        <v>47</v>
      </c>
      <c r="K47" s="149"/>
      <c r="L47" s="147" t="b">
        <v>0</v>
      </c>
      <c r="M47" s="149" t="s">
        <v>55</v>
      </c>
      <c r="N47" s="152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13</v>
      </c>
      <c r="F48" s="61"/>
      <c r="G48" s="59">
        <f t="shared" si="4"/>
        <v>0</v>
      </c>
      <c r="H48" s="111"/>
      <c r="I48" s="145" t="b">
        <v>0</v>
      </c>
      <c r="J48" s="149" t="s">
        <v>90</v>
      </c>
      <c r="L48" s="147" t="b">
        <v>0</v>
      </c>
      <c r="M48" s="149" t="s">
        <v>56</v>
      </c>
      <c r="N48" s="152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24</v>
      </c>
      <c r="F49" s="61"/>
      <c r="G49" s="59">
        <f t="shared" si="4"/>
        <v>0</v>
      </c>
      <c r="H49" s="111"/>
      <c r="I49" s="145" t="b">
        <v>0</v>
      </c>
      <c r="J49" s="149" t="s">
        <v>48</v>
      </c>
      <c r="K49" s="149"/>
      <c r="L49" s="147" t="b">
        <v>0</v>
      </c>
      <c r="M49" s="149" t="s">
        <v>57</v>
      </c>
      <c r="N49" s="152"/>
    </row>
    <row r="50" spans="1:14" s="5" customFormat="1" ht="26.25" customHeight="1" x14ac:dyDescent="0.25">
      <c r="A50" s="3"/>
      <c r="B50" s="4" t="s">
        <v>23</v>
      </c>
      <c r="C50" s="4" t="s">
        <v>24</v>
      </c>
      <c r="D50" s="60" t="s">
        <v>27</v>
      </c>
      <c r="E50" s="10">
        <v>17</v>
      </c>
      <c r="F50" s="61"/>
      <c r="G50" s="59">
        <f t="shared" si="4"/>
        <v>0</v>
      </c>
      <c r="H50" s="111"/>
      <c r="I50" s="145" t="b">
        <v>0</v>
      </c>
      <c r="J50" s="187" t="s">
        <v>83</v>
      </c>
      <c r="K50" s="215"/>
      <c r="L50" s="147" t="b">
        <v>0</v>
      </c>
      <c r="M50" s="149" t="s">
        <v>58</v>
      </c>
      <c r="N50" s="152"/>
    </row>
    <row r="51" spans="1:14" ht="26.25" x14ac:dyDescent="0.25">
      <c r="A51" s="3"/>
      <c r="B51" s="4" t="s">
        <v>23</v>
      </c>
      <c r="C51" s="4" t="s">
        <v>24</v>
      </c>
      <c r="D51" s="60" t="s">
        <v>89</v>
      </c>
      <c r="E51" s="10">
        <v>13</v>
      </c>
      <c r="F51" s="61"/>
      <c r="G51" s="59">
        <f t="shared" si="4"/>
        <v>0</v>
      </c>
      <c r="H51" s="111"/>
      <c r="I51" s="145" t="b">
        <v>0</v>
      </c>
      <c r="J51" s="176" t="s">
        <v>49</v>
      </c>
      <c r="K51" s="177"/>
      <c r="L51" s="147" t="b">
        <v>0</v>
      </c>
      <c r="M51" s="150" t="s">
        <v>59</v>
      </c>
      <c r="N51" s="153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13</v>
      </c>
      <c r="F52" s="61"/>
      <c r="G52" s="59">
        <f t="shared" si="4"/>
        <v>0</v>
      </c>
      <c r="H52" s="111"/>
      <c r="I52" s="145" t="b">
        <v>0</v>
      </c>
      <c r="J52" s="149" t="s">
        <v>50</v>
      </c>
      <c r="K52" s="149"/>
      <c r="L52" s="147" t="b">
        <v>0</v>
      </c>
      <c r="M52" s="149" t="s">
        <v>60</v>
      </c>
      <c r="N52" s="152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18</v>
      </c>
      <c r="F53" s="61"/>
      <c r="G53" s="59">
        <f t="shared" si="4"/>
        <v>0</v>
      </c>
      <c r="H53" s="111"/>
      <c r="I53" s="145" t="b">
        <v>0</v>
      </c>
      <c r="J53" s="149" t="s">
        <v>51</v>
      </c>
      <c r="K53" s="149"/>
      <c r="L53" s="147" t="b">
        <v>0</v>
      </c>
      <c r="M53" s="149" t="s">
        <v>61</v>
      </c>
      <c r="N53" s="152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10</v>
      </c>
      <c r="F54" s="61"/>
      <c r="G54" s="59">
        <f t="shared" si="4"/>
        <v>0</v>
      </c>
      <c r="H54" s="111"/>
      <c r="I54" s="145" t="b">
        <v>0</v>
      </c>
      <c r="J54" s="213" t="s">
        <v>52</v>
      </c>
      <c r="K54" s="193"/>
      <c r="L54" s="147" t="b">
        <v>0</v>
      </c>
      <c r="M54" s="213" t="s">
        <v>82</v>
      </c>
      <c r="N54" s="214"/>
    </row>
    <row r="55" spans="1:14" s="74" customFormat="1" ht="25.9" customHeight="1" thickBot="1" x14ac:dyDescent="0.3">
      <c r="A55" s="68"/>
      <c r="B55" s="65"/>
      <c r="C55" s="65"/>
      <c r="D55" s="69"/>
      <c r="E55" s="133" t="s">
        <v>73</v>
      </c>
      <c r="F55" s="135">
        <f t="shared" ref="F55:G55" si="5">SUM(F45:F54)</f>
        <v>0</v>
      </c>
      <c r="G55" s="137">
        <f t="shared" si="5"/>
        <v>0</v>
      </c>
      <c r="H55" s="111"/>
      <c r="I55" s="146" t="b">
        <v>0</v>
      </c>
      <c r="J55" s="174" t="s">
        <v>53</v>
      </c>
      <c r="K55" s="175"/>
      <c r="L55" s="148" t="b">
        <v>0</v>
      </c>
      <c r="M55" s="151" t="s">
        <v>40</v>
      </c>
      <c r="N55" s="154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76</v>
      </c>
      <c r="F56" s="61"/>
      <c r="G56" s="59">
        <f>F56*149.83</f>
        <v>0</v>
      </c>
      <c r="H56" s="111"/>
    </row>
    <row r="57" spans="1:14" s="74" customFormat="1" ht="15.75" thickBot="1" x14ac:dyDescent="0.3">
      <c r="A57" s="68"/>
      <c r="B57" s="65"/>
      <c r="C57" s="70"/>
      <c r="D57" s="71"/>
      <c r="E57" s="132" t="s">
        <v>74</v>
      </c>
      <c r="F57" s="138">
        <f>F56</f>
        <v>0</v>
      </c>
      <c r="G57" s="139">
        <f>SUM(G56:G56)</f>
        <v>0</v>
      </c>
      <c r="H57" s="113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3"/>
    </row>
    <row r="59" spans="1:14" ht="15.75" thickBot="1" x14ac:dyDescent="0.3">
      <c r="A59" s="104"/>
      <c r="B59" s="105"/>
      <c r="C59" s="106"/>
      <c r="D59" s="107"/>
      <c r="E59" s="141" t="s">
        <v>75</v>
      </c>
      <c r="F59" s="108">
        <f>SUM(F22+F33+F44+F55+F57)</f>
        <v>0</v>
      </c>
      <c r="G59" s="109">
        <f>SUM(G22+G33+G44+G55+G57)</f>
        <v>0</v>
      </c>
      <c r="H59" s="114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5" t="s">
        <v>87</v>
      </c>
      <c r="E61" s="5"/>
    </row>
    <row r="62" spans="1:14" x14ac:dyDescent="0.25">
      <c r="A62" s="3"/>
      <c r="B62" s="52" t="s">
        <v>17</v>
      </c>
      <c r="C62" s="6"/>
      <c r="D62" s="124" t="s">
        <v>88</v>
      </c>
      <c r="E62" s="125"/>
    </row>
    <row r="63" spans="1:14" x14ac:dyDescent="0.25">
      <c r="A63" s="3"/>
      <c r="B63" s="52" t="s">
        <v>0</v>
      </c>
      <c r="C63" s="115">
        <f>G59</f>
        <v>0</v>
      </c>
      <c r="D63" s="172" t="s">
        <v>76</v>
      </c>
      <c r="E63" s="173"/>
      <c r="F63" s="173"/>
      <c r="G63" s="173"/>
    </row>
    <row r="64" spans="1:14" ht="15.75" thickBot="1" x14ac:dyDescent="0.3">
      <c r="A64" s="3"/>
      <c r="B64" s="53" t="s">
        <v>18</v>
      </c>
      <c r="C64" s="116">
        <f>SUM(C61:C63)</f>
        <v>0</v>
      </c>
      <c r="D64" s="124" t="s">
        <v>77</v>
      </c>
      <c r="E64" s="72"/>
    </row>
    <row r="65" spans="1:8" ht="14.45" customHeight="1" thickTop="1" x14ac:dyDescent="0.25">
      <c r="A65" s="3"/>
      <c r="B65" s="4"/>
      <c r="C65" s="158"/>
      <c r="D65" s="15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20">
    <mergeCell ref="J55:K55"/>
    <mergeCell ref="J50:K50"/>
    <mergeCell ref="M54:N54"/>
    <mergeCell ref="C3:E3"/>
    <mergeCell ref="I22:N22"/>
    <mergeCell ref="I33:N33"/>
    <mergeCell ref="I44:N44"/>
    <mergeCell ref="G17:G18"/>
    <mergeCell ref="F7:G7"/>
    <mergeCell ref="G19:G20"/>
    <mergeCell ref="J54:K54"/>
    <mergeCell ref="M45:N45"/>
    <mergeCell ref="J51:K51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207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0"/>
    </row>
    <row r="2" spans="1:15" ht="31.15" customHeight="1" x14ac:dyDescent="0.25">
      <c r="A2" s="208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1"/>
    </row>
    <row r="3" spans="1:15" ht="30" customHeight="1" x14ac:dyDescent="0.25">
      <c r="A3" s="208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1"/>
    </row>
    <row r="4" spans="1:15" ht="30" customHeight="1" x14ac:dyDescent="0.25">
      <c r="A4" s="208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1"/>
    </row>
    <row r="5" spans="1:15" ht="30" customHeight="1" x14ac:dyDescent="0.25">
      <c r="A5" s="208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1"/>
    </row>
    <row r="6" spans="1:15" ht="30" customHeight="1" x14ac:dyDescent="0.25">
      <c r="A6" s="208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1"/>
    </row>
    <row r="7" spans="1:15" ht="31.15" customHeight="1" x14ac:dyDescent="0.25">
      <c r="A7" s="208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1"/>
    </row>
    <row r="8" spans="1:15" ht="30" customHeight="1" x14ac:dyDescent="0.25">
      <c r="A8" s="208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1"/>
    </row>
    <row r="9" spans="1:15" ht="30" customHeight="1" x14ac:dyDescent="0.25">
      <c r="A9" s="208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1"/>
    </row>
    <row r="10" spans="1:15" ht="30" customHeight="1" x14ac:dyDescent="0.25">
      <c r="A10" s="208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1"/>
    </row>
    <row r="11" spans="1:15" ht="31.15" customHeight="1" x14ac:dyDescent="0.25">
      <c r="A11" s="208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1"/>
    </row>
    <row r="12" spans="1:15" ht="30" customHeight="1" x14ac:dyDescent="0.25">
      <c r="A12" s="208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1"/>
    </row>
    <row r="13" spans="1:15" ht="30" customHeight="1" x14ac:dyDescent="0.25">
      <c r="A13" s="208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1"/>
    </row>
    <row r="14" spans="1:15" ht="30" customHeight="1" x14ac:dyDescent="0.25">
      <c r="A14" s="208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1"/>
    </row>
    <row r="15" spans="1:15" ht="31.15" customHeight="1" x14ac:dyDescent="0.25">
      <c r="A15" s="208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1"/>
    </row>
    <row r="16" spans="1:15" ht="30" customHeight="1" x14ac:dyDescent="0.25">
      <c r="A16" s="208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1"/>
    </row>
    <row r="17" spans="1:15" ht="30" customHeight="1" x14ac:dyDescent="0.25">
      <c r="A17" s="208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1"/>
    </row>
    <row r="18" spans="1:15" s="9" customFormat="1" ht="52.9" customHeight="1" thickBot="1" x14ac:dyDescent="0.3">
      <c r="A18" s="209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2"/>
    </row>
    <row r="19" spans="1:15" s="16" customFormat="1" ht="14.25" x14ac:dyDescent="0.2">
      <c r="A19" s="195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198"/>
    </row>
    <row r="20" spans="1:15" ht="30.4" customHeight="1" x14ac:dyDescent="0.25">
      <c r="A20" s="196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199"/>
    </row>
    <row r="21" spans="1:15" s="9" customFormat="1" ht="40.15" customHeight="1" thickBot="1" x14ac:dyDescent="0.3">
      <c r="A21" s="197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0"/>
    </row>
    <row r="22" spans="1:15" s="16" customFormat="1" ht="52.15" customHeight="1" x14ac:dyDescent="0.2">
      <c r="A22" s="195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198"/>
    </row>
    <row r="23" spans="1:15" ht="31.15" customHeight="1" x14ac:dyDescent="0.25">
      <c r="A23" s="196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199"/>
    </row>
    <row r="24" spans="1:15" ht="33.75" customHeight="1" x14ac:dyDescent="0.25">
      <c r="A24" s="196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199"/>
    </row>
    <row r="25" spans="1:15" ht="30" customHeight="1" x14ac:dyDescent="0.25">
      <c r="A25" s="196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199"/>
    </row>
    <row r="26" spans="1:15" ht="30" customHeight="1" x14ac:dyDescent="0.25">
      <c r="A26" s="196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199"/>
    </row>
    <row r="27" spans="1:15" ht="30" customHeight="1" x14ac:dyDescent="0.25">
      <c r="A27" s="196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199"/>
    </row>
    <row r="28" spans="1:15" ht="33.75" customHeight="1" x14ac:dyDescent="0.25">
      <c r="A28" s="196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199"/>
    </row>
    <row r="29" spans="1:15" ht="30" customHeight="1" x14ac:dyDescent="0.25">
      <c r="A29" s="196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199"/>
    </row>
    <row r="30" spans="1:15" ht="30" customHeight="1" x14ac:dyDescent="0.25">
      <c r="A30" s="196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199"/>
    </row>
    <row r="31" spans="1:15" ht="30" customHeight="1" x14ac:dyDescent="0.25">
      <c r="A31" s="196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199"/>
    </row>
    <row r="32" spans="1:15" ht="33.75" customHeight="1" x14ac:dyDescent="0.25">
      <c r="A32" s="196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199"/>
    </row>
    <row r="33" spans="1:15" ht="30" customHeight="1" x14ac:dyDescent="0.25">
      <c r="A33" s="196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199"/>
    </row>
    <row r="34" spans="1:15" ht="30" customHeight="1" x14ac:dyDescent="0.25">
      <c r="A34" s="196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199"/>
    </row>
    <row r="35" spans="1:15" ht="30" customHeight="1" x14ac:dyDescent="0.25">
      <c r="A35" s="196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199"/>
    </row>
    <row r="36" spans="1:15" ht="33.75" customHeight="1" x14ac:dyDescent="0.25">
      <c r="A36" s="196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199"/>
    </row>
    <row r="37" spans="1:15" ht="30" customHeight="1" x14ac:dyDescent="0.25">
      <c r="A37" s="196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199"/>
    </row>
    <row r="38" spans="1:15" ht="30" customHeight="1" x14ac:dyDescent="0.25">
      <c r="A38" s="196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199"/>
    </row>
    <row r="39" spans="1:15" s="9" customFormat="1" ht="57" customHeight="1" thickBot="1" x14ac:dyDescent="0.3">
      <c r="A39" s="197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0"/>
    </row>
    <row r="40" spans="1:15" s="16" customFormat="1" ht="52.15" customHeight="1" x14ac:dyDescent="0.2">
      <c r="A40" s="195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198"/>
    </row>
    <row r="41" spans="1:15" ht="40.15" customHeight="1" x14ac:dyDescent="0.25">
      <c r="A41" s="196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199"/>
    </row>
    <row r="42" spans="1:15" ht="40.9" customHeight="1" x14ac:dyDescent="0.25">
      <c r="A42" s="196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199"/>
    </row>
    <row r="43" spans="1:15" ht="40.15" customHeight="1" x14ac:dyDescent="0.25">
      <c r="A43" s="196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199"/>
    </row>
    <row r="44" spans="1:15" ht="40.15" customHeight="1" x14ac:dyDescent="0.25">
      <c r="A44" s="196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199"/>
    </row>
    <row r="45" spans="1:15" ht="40.9" customHeight="1" x14ac:dyDescent="0.25">
      <c r="A45" s="196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199"/>
    </row>
    <row r="46" spans="1:15" ht="40.15" customHeight="1" x14ac:dyDescent="0.25">
      <c r="A46" s="196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199"/>
    </row>
    <row r="47" spans="1:15" ht="40.15" customHeight="1" x14ac:dyDescent="0.25">
      <c r="A47" s="196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199"/>
    </row>
    <row r="48" spans="1:15" ht="40.9" customHeight="1" x14ac:dyDescent="0.25">
      <c r="A48" s="196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199"/>
    </row>
    <row r="49" spans="1:15" ht="40.15" customHeight="1" x14ac:dyDescent="0.25">
      <c r="A49" s="196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199"/>
    </row>
    <row r="50" spans="1:15" ht="40.15" customHeight="1" x14ac:dyDescent="0.25">
      <c r="A50" s="196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199"/>
    </row>
    <row r="51" spans="1:15" ht="40.15" customHeight="1" x14ac:dyDescent="0.25">
      <c r="A51" s="196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199"/>
    </row>
    <row r="52" spans="1:15" ht="40.9" customHeight="1" x14ac:dyDescent="0.25">
      <c r="A52" s="196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199"/>
    </row>
    <row r="53" spans="1:15" ht="40.15" customHeight="1" x14ac:dyDescent="0.25">
      <c r="A53" s="196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199"/>
    </row>
    <row r="54" spans="1:15" ht="40.15" customHeight="1" x14ac:dyDescent="0.25">
      <c r="A54" s="196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199"/>
    </row>
    <row r="55" spans="1:15" ht="40.9" customHeight="1" x14ac:dyDescent="0.25">
      <c r="A55" s="196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199"/>
    </row>
    <row r="56" spans="1:15" ht="40.9" customHeight="1" x14ac:dyDescent="0.25">
      <c r="A56" s="196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199"/>
    </row>
    <row r="57" spans="1:15" s="9" customFormat="1" ht="66" customHeight="1" thickBot="1" x14ac:dyDescent="0.3">
      <c r="A57" s="197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0"/>
    </row>
    <row r="58" spans="1:15" s="16" customFormat="1" ht="52.15" customHeight="1" x14ac:dyDescent="0.2">
      <c r="A58" s="201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4"/>
    </row>
    <row r="59" spans="1:15" ht="30" customHeight="1" x14ac:dyDescent="0.25">
      <c r="A59" s="202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5"/>
    </row>
    <row r="60" spans="1:15" ht="30" customHeight="1" x14ac:dyDescent="0.25">
      <c r="A60" s="202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5"/>
    </row>
    <row r="61" spans="1:15" ht="30" customHeight="1" x14ac:dyDescent="0.25">
      <c r="A61" s="202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5"/>
    </row>
    <row r="62" spans="1:15" ht="31.15" customHeight="1" x14ac:dyDescent="0.25">
      <c r="A62" s="202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5"/>
    </row>
    <row r="63" spans="1:15" ht="30" customHeight="1" x14ac:dyDescent="0.25">
      <c r="A63" s="202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5"/>
    </row>
    <row r="64" spans="1:15" ht="30" customHeight="1" x14ac:dyDescent="0.25">
      <c r="A64" s="202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5"/>
    </row>
    <row r="65" spans="1:15" ht="30" customHeight="1" x14ac:dyDescent="0.25">
      <c r="A65" s="202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5"/>
    </row>
    <row r="66" spans="1:15" ht="31.15" customHeight="1" x14ac:dyDescent="0.25">
      <c r="A66" s="202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5"/>
    </row>
    <row r="67" spans="1:15" ht="31.15" customHeight="1" x14ac:dyDescent="0.25">
      <c r="A67" s="202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5"/>
    </row>
    <row r="68" spans="1:15" ht="30" customHeight="1" x14ac:dyDescent="0.25">
      <c r="A68" s="202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5"/>
    </row>
    <row r="69" spans="1:15" ht="30" customHeight="1" x14ac:dyDescent="0.25">
      <c r="A69" s="202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5"/>
    </row>
    <row r="70" spans="1:15" ht="30" customHeight="1" x14ac:dyDescent="0.25">
      <c r="A70" s="202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5"/>
    </row>
    <row r="71" spans="1:15" ht="31.15" customHeight="1" x14ac:dyDescent="0.25">
      <c r="A71" s="202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5"/>
    </row>
    <row r="72" spans="1:15" ht="30" customHeight="1" x14ac:dyDescent="0.25">
      <c r="A72" s="202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5"/>
    </row>
    <row r="73" spans="1:15" ht="30" customHeight="1" x14ac:dyDescent="0.25">
      <c r="A73" s="202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5"/>
    </row>
    <row r="74" spans="1:15" ht="30.4" customHeight="1" x14ac:dyDescent="0.25">
      <c r="A74" s="202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5"/>
    </row>
    <row r="75" spans="1:15" s="9" customFormat="1" ht="41.45" customHeight="1" thickBot="1" x14ac:dyDescent="0.3">
      <c r="A75" s="203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6"/>
    </row>
    <row r="76" spans="1:15" s="9" customFormat="1" ht="52.15" customHeight="1" x14ac:dyDescent="0.2">
      <c r="A76" s="195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198"/>
    </row>
    <row r="77" spans="1:15" ht="31.15" customHeight="1" x14ac:dyDescent="0.25">
      <c r="A77" s="196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199"/>
    </row>
    <row r="78" spans="1:15" ht="30" customHeight="1" x14ac:dyDescent="0.25">
      <c r="A78" s="196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199"/>
    </row>
    <row r="79" spans="1:15" ht="30" customHeight="1" x14ac:dyDescent="0.25">
      <c r="A79" s="196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199"/>
    </row>
    <row r="80" spans="1:15" s="9" customFormat="1" ht="41.45" customHeight="1" thickBot="1" x14ac:dyDescent="0.3">
      <c r="A80" s="197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0"/>
    </row>
    <row r="81" spans="1:15" s="16" customFormat="1" ht="52.15" customHeight="1" x14ac:dyDescent="0.2">
      <c r="A81" s="195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198"/>
    </row>
    <row r="82" spans="1:15" ht="30.4" customHeight="1" x14ac:dyDescent="0.25">
      <c r="A82" s="196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199"/>
    </row>
    <row r="83" spans="1:15" s="9" customFormat="1" ht="13.5" thickBot="1" x14ac:dyDescent="0.3">
      <c r="A83" s="197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0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3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2026-08-31T14:17:55Z</dcterms:modified>
</cp:coreProperties>
</file>